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995" windowHeight="8445" activeTab="0"/>
  </bookViews>
  <sheets>
    <sheet name="Munka1" sheetId="1" r:id="rId1"/>
  </sheets>
  <definedNames>
    <definedName name="_xlnm.Print_Area" localSheetId="0">'Munka1'!$A$1:$J$72</definedName>
  </definedNames>
  <calcPr fullCalcOnLoad="1"/>
</workbook>
</file>

<file path=xl/sharedStrings.xml><?xml version="1.0" encoding="utf-8"?>
<sst xmlns="http://schemas.openxmlformats.org/spreadsheetml/2006/main" count="101" uniqueCount="80">
  <si>
    <t>JELENTKEZÉSI LAP</t>
  </si>
  <si>
    <t>Gyalotúrázok XIX. Országos Találkozója</t>
  </si>
  <si>
    <t>Gyenesdiás 2012. május 25-28</t>
  </si>
  <si>
    <t>Kérjük, hogy a lap kitöltése előtt figyelmesen olvassa el a programfüzetet!</t>
  </si>
  <si>
    <t>Szervezet / egyén neve:</t>
  </si>
  <si>
    <t>Cím:</t>
  </si>
  <si>
    <t>Telefonszám:</t>
  </si>
  <si>
    <t>e-mail cím:</t>
  </si>
  <si>
    <t>A jelentkező egyén, csoport vezetőjének neve:</t>
  </si>
  <si>
    <t>Nevezési díj:</t>
  </si>
  <si>
    <t>Ft/fő</t>
  </si>
  <si>
    <t>18 év alatti (fő)</t>
  </si>
  <si>
    <t>18-65 év közötti (fő)</t>
  </si>
  <si>
    <t>65 év felett (fő)</t>
  </si>
  <si>
    <t>összesen</t>
  </si>
  <si>
    <t>fő</t>
  </si>
  <si>
    <t>Ft</t>
  </si>
  <si>
    <t>Pólóméret:</t>
  </si>
  <si>
    <t>S</t>
  </si>
  <si>
    <t>M</t>
  </si>
  <si>
    <t>L</t>
  </si>
  <si>
    <t>XL</t>
  </si>
  <si>
    <t>XXL</t>
  </si>
  <si>
    <t>db</t>
  </si>
  <si>
    <t>Várható érkezés:</t>
  </si>
  <si>
    <r>
      <t>SZÁLLÁS</t>
    </r>
    <r>
      <rPr>
        <sz val="11.5"/>
        <color indexed="8"/>
        <rFont val="Times New Roman"/>
        <family val="1"/>
      </rPr>
      <t xml:space="preserve"> foglalás egyénileg. Online foglalás:www.gyenesdiás.info.hu; tel: 83/511790 (munkanapokon 9-17 óra között)</t>
    </r>
  </si>
  <si>
    <t>ÉTKEZÉS</t>
  </si>
  <si>
    <t>péntek (fő)</t>
  </si>
  <si>
    <t>szombat (fő)</t>
  </si>
  <si>
    <t>vasárnap (fő)</t>
  </si>
  <si>
    <t>hétfő (fő)</t>
  </si>
  <si>
    <t>adag</t>
  </si>
  <si>
    <t>reggeli</t>
  </si>
  <si>
    <t>ebéd</t>
  </si>
  <si>
    <t>normál (A)</t>
  </si>
  <si>
    <t>vegetáriánus (B)</t>
  </si>
  <si>
    <t>vacsora</t>
  </si>
  <si>
    <t>hideg csomag</t>
  </si>
  <si>
    <t>normál</t>
  </si>
  <si>
    <t>PROGRAMOK</t>
  </si>
  <si>
    <t>Teljesítménytúrák</t>
  </si>
  <si>
    <t>fő összesen</t>
  </si>
  <si>
    <t>nevezési díj (Ft/fő)</t>
  </si>
  <si>
    <t>összesen (Ft)</t>
  </si>
  <si>
    <t>Pünkösdi Orchidea Teljesítménytúra 40 km</t>
  </si>
  <si>
    <t>Pünkösdi Orchidea Teljesítménytúra 20 km</t>
  </si>
  <si>
    <t>Természetjáró Túraverseny 20 km</t>
  </si>
  <si>
    <t>Családi Túra 10 km</t>
  </si>
  <si>
    <t>Település-ismereti csapatverseny</t>
  </si>
  <si>
    <t>Tájékozódási túraverseny</t>
  </si>
  <si>
    <t>Túravezetéses, autóbuszos és egyéb túrák</t>
  </si>
  <si>
    <t>saját gépjárművel</t>
  </si>
  <si>
    <t>rendezők által biztosított gépjárművel</t>
  </si>
  <si>
    <t>Csodabogyós alap túra gyerek (18 év alatt)</t>
  </si>
  <si>
    <t>Csodabogyós alap túra felnőtt</t>
  </si>
  <si>
    <t>Csodabogyós extrém túra felnőtt</t>
  </si>
  <si>
    <t>Keszthely-Hévíz (ebéddel)</t>
  </si>
  <si>
    <t>Szent György-hegy-Bor-túra (ebéddel)</t>
  </si>
  <si>
    <t>Szent György-hegy Értékek és szépségek (ebéddel)</t>
  </si>
  <si>
    <t>Szent György-hegy-Családi túra (ebéddel)</t>
  </si>
  <si>
    <t>Kis-Balaton (ebéddel)</t>
  </si>
  <si>
    <t>Hajókirándulás-Badacsony túra (ebéddel)</t>
  </si>
  <si>
    <t>Összesítés</t>
  </si>
  <si>
    <t>Részvételi díj:</t>
  </si>
  <si>
    <t>Étkezés:</t>
  </si>
  <si>
    <t>Programok:</t>
  </si>
  <si>
    <t>Mindösszesen:</t>
  </si>
  <si>
    <t>Számla igény esetén kérjük megadni a vevő nevét, címét és adószámát!</t>
  </si>
  <si>
    <t>A kitöltött és aláírt jelentkezési lapot kérjük megküldeni:</t>
  </si>
  <si>
    <t>- levélben: Forrásvíz Természetbarát Egyesület, 8315-Gyenesdiás, Gödörházy u. 60.</t>
  </si>
  <si>
    <t>- faxon: 83/314-550</t>
  </si>
  <si>
    <t>- e-mail: gyot2012@t-online.hu</t>
  </si>
  <si>
    <t>Megküldési határidő: 2012. március 31.</t>
  </si>
  <si>
    <t>Befizetési határidő (visszaigazolást követően): 2012. április 15.</t>
  </si>
  <si>
    <t>átutalásnál Forrásvíz Természetbarát Egyesület számlaszám: 74500248-10035450</t>
  </si>
  <si>
    <t>P.H.</t>
  </si>
  <si>
    <t>aláírás</t>
  </si>
  <si>
    <t>INFORMÁCIÓK</t>
  </si>
  <si>
    <t>- a résztvevők létszámát és az összeget a lap automatikusan számolja</t>
  </si>
  <si>
    <t>darabszám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</si>
</sst>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9">
    <font>
      <sz val="10"/>
      <name val="Arial"/>
      <family val="0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indexed="8"/>
      <name val="Calibri"/>
      <family val="2"/>
    </font>
    <font>
      <b/>
      <sz val="11.5"/>
      <color indexed="8"/>
      <name val="Times New Roman"/>
      <family val="1"/>
    </font>
    <font>
      <sz val="11.5"/>
      <color indexed="9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164" fontId="3" fillId="0" borderId="1" xfId="15" applyNumberFormat="1" applyFont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5" fontId="5" fillId="0" borderId="0" xfId="15" applyNumberFormat="1" applyFont="1" applyBorder="1" applyAlignment="1" applyProtection="1">
      <alignment vertical="center"/>
      <protection/>
    </xf>
    <xf numFmtId="5" fontId="5" fillId="0" borderId="4" xfId="15" applyNumberFormat="1" applyFont="1" applyBorder="1" applyAlignment="1" applyProtection="1">
      <alignment vertical="center"/>
      <protection/>
    </xf>
    <xf numFmtId="0" fontId="3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164" fontId="3" fillId="3" borderId="1" xfId="15" applyNumberFormat="1" applyFont="1" applyFill="1" applyBorder="1" applyAlignment="1" applyProtection="1">
      <alignment vertical="center"/>
      <protection/>
    </xf>
    <xf numFmtId="164" fontId="3" fillId="3" borderId="1" xfId="15" applyNumberFormat="1" applyFont="1" applyFill="1" applyBorder="1" applyAlignment="1" applyProtection="1">
      <alignment horizontal="right"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 quotePrefix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400050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1504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L72"/>
  <sheetViews>
    <sheetView tabSelected="1" view="pageBreakPreview" zoomScale="90" zoomScaleSheetLayoutView="90" workbookViewId="0" topLeftCell="A1">
      <selection activeCell="F25" sqref="F25"/>
    </sheetView>
  </sheetViews>
  <sheetFormatPr defaultColWidth="15.140625" defaultRowHeight="12.75"/>
  <cols>
    <col min="1" max="1" width="28.8515625" style="1" customWidth="1"/>
    <col min="2" max="2" width="18.28125" style="1" customWidth="1"/>
    <col min="3" max="7" width="11.8515625" style="1" customWidth="1"/>
    <col min="8" max="9" width="10.7109375" style="1" customWidth="1"/>
    <col min="10" max="10" width="13.140625" style="1" customWidth="1"/>
    <col min="11" max="11" width="6.57421875" style="1" customWidth="1"/>
    <col min="12" max="12" width="47.57421875" style="1" customWidth="1"/>
    <col min="13" max="16384" width="15.140625" style="1" customWidth="1"/>
  </cols>
  <sheetData>
    <row r="1" spans="1:10" ht="4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4:12" s="2" customFormat="1" ht="15">
      <c r="D2" s="2" t="s">
        <v>1</v>
      </c>
      <c r="L2" s="2" t="s">
        <v>77</v>
      </c>
    </row>
    <row r="3" s="2" customFormat="1" ht="15">
      <c r="D3" s="2" t="s">
        <v>2</v>
      </c>
    </row>
    <row r="4" spans="3:12" s="2" customFormat="1" ht="17.25" customHeight="1">
      <c r="C4" s="41" t="s">
        <v>3</v>
      </c>
      <c r="L4" s="42" t="s">
        <v>78</v>
      </c>
    </row>
    <row r="5" spans="1:12" s="2" customFormat="1" ht="15">
      <c r="A5" s="3" t="s">
        <v>4</v>
      </c>
      <c r="B5" s="65"/>
      <c r="C5" s="65"/>
      <c r="D5" s="65"/>
      <c r="E5" s="65"/>
      <c r="F5" s="65"/>
      <c r="G5" s="65"/>
      <c r="H5" s="65"/>
      <c r="I5" s="65"/>
      <c r="J5" s="65"/>
      <c r="L5" s="43"/>
    </row>
    <row r="6" spans="1:10" s="2" customFormat="1" ht="15">
      <c r="A6" s="3" t="s">
        <v>5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s="2" customFormat="1" ht="15">
      <c r="A7" s="3" t="s">
        <v>6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s="2" customFormat="1" ht="15">
      <c r="A8" s="3" t="s">
        <v>7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s="2" customFormat="1" ht="15">
      <c r="A9" s="3" t="s">
        <v>8</v>
      </c>
      <c r="B9" s="3"/>
      <c r="C9" s="66"/>
      <c r="D9" s="67"/>
      <c r="E9" s="67"/>
      <c r="F9" s="67"/>
      <c r="G9" s="67"/>
      <c r="H9" s="67"/>
      <c r="I9" s="67"/>
      <c r="J9" s="68"/>
    </row>
    <row r="10" spans="1:10" s="2" customFormat="1" ht="15">
      <c r="A10" s="49" t="s">
        <v>9</v>
      </c>
      <c r="B10" s="46" t="s">
        <v>10</v>
      </c>
      <c r="C10" s="46" t="s">
        <v>11</v>
      </c>
      <c r="D10" s="69"/>
      <c r="E10" s="46" t="s">
        <v>12</v>
      </c>
      <c r="F10" s="69"/>
      <c r="G10" s="46" t="s">
        <v>13</v>
      </c>
      <c r="H10" s="46"/>
      <c r="I10" s="46" t="s">
        <v>14</v>
      </c>
      <c r="J10" s="46"/>
    </row>
    <row r="11" spans="1:10" s="2" customFormat="1" ht="15">
      <c r="A11" s="49"/>
      <c r="B11" s="69"/>
      <c r="C11" s="69"/>
      <c r="D11" s="69"/>
      <c r="E11" s="69"/>
      <c r="F11" s="69"/>
      <c r="G11" s="69"/>
      <c r="H11" s="69"/>
      <c r="I11" s="4" t="s">
        <v>15</v>
      </c>
      <c r="J11" s="4" t="s">
        <v>16</v>
      </c>
    </row>
    <row r="12" spans="1:10" s="2" customFormat="1" ht="15">
      <c r="A12" s="3"/>
      <c r="B12" s="4">
        <v>3500</v>
      </c>
      <c r="C12" s="61"/>
      <c r="D12" s="61"/>
      <c r="E12" s="61"/>
      <c r="F12" s="61"/>
      <c r="G12" s="61"/>
      <c r="H12" s="61"/>
      <c r="I12" s="6">
        <f>IF(C12+E12+G12=0,"",C12+E12+G12)</f>
      </c>
      <c r="J12" s="7">
        <f>IF((C12+E12+G12)=0,"",B12*I12)</f>
      </c>
    </row>
    <row r="13" spans="1:10" s="2" customFormat="1" ht="15">
      <c r="A13" s="62" t="s">
        <v>17</v>
      </c>
      <c r="B13" s="63"/>
      <c r="C13" s="64"/>
      <c r="D13" s="46" t="s">
        <v>18</v>
      </c>
      <c r="E13" s="46" t="s">
        <v>19</v>
      </c>
      <c r="F13" s="46" t="s">
        <v>20</v>
      </c>
      <c r="G13" s="46" t="s">
        <v>21</v>
      </c>
      <c r="H13" s="46" t="s">
        <v>22</v>
      </c>
      <c r="I13" s="46" t="s">
        <v>14</v>
      </c>
      <c r="J13" s="46"/>
    </row>
    <row r="14" spans="1:10" s="2" customFormat="1" ht="15">
      <c r="A14" s="62"/>
      <c r="B14" s="63"/>
      <c r="C14" s="64"/>
      <c r="D14" s="46"/>
      <c r="E14" s="46"/>
      <c r="F14" s="46"/>
      <c r="G14" s="46"/>
      <c r="H14" s="46"/>
      <c r="I14" s="57" t="s">
        <v>23</v>
      </c>
      <c r="J14" s="58"/>
    </row>
    <row r="15" spans="1:10" s="2" customFormat="1" ht="15">
      <c r="A15" s="8" t="s">
        <v>79</v>
      </c>
      <c r="B15" s="11"/>
      <c r="C15" s="12"/>
      <c r="D15" s="5"/>
      <c r="E15" s="5"/>
      <c r="F15" s="5"/>
      <c r="G15" s="5"/>
      <c r="H15" s="5"/>
      <c r="I15" s="59">
        <f>IF((D15+E15+F15+G15+H15)=0,"",D15+E15+F15+G15+H15)</f>
      </c>
      <c r="J15" s="60"/>
    </row>
    <row r="16" s="2" customFormat="1" ht="12" customHeight="1"/>
    <row r="17" spans="1:10" s="2" customFormat="1" ht="15">
      <c r="A17" s="3" t="s">
        <v>24</v>
      </c>
      <c r="B17" s="52"/>
      <c r="C17" s="52"/>
      <c r="D17" s="52"/>
      <c r="E17" s="52"/>
      <c r="F17" s="52"/>
      <c r="G17" s="52"/>
      <c r="H17" s="52"/>
      <c r="I17" s="52"/>
      <c r="J17" s="52"/>
    </row>
    <row r="18" s="2" customFormat="1" ht="12" customHeight="1"/>
    <row r="19" spans="1:10" s="2" customFormat="1" ht="15">
      <c r="A19" s="53" t="s">
        <v>25</v>
      </c>
      <c r="B19" s="54"/>
      <c r="C19" s="54"/>
      <c r="D19" s="54"/>
      <c r="E19" s="54"/>
      <c r="F19" s="54"/>
      <c r="G19" s="54"/>
      <c r="H19" s="54"/>
      <c r="I19" s="54"/>
      <c r="J19" s="55"/>
    </row>
    <row r="20" s="2" customFormat="1" ht="12" customHeight="1"/>
    <row r="21" s="2" customFormat="1" ht="15">
      <c r="A21" s="14" t="s">
        <v>26</v>
      </c>
    </row>
    <row r="22" spans="1:10" s="2" customFormat="1" ht="15">
      <c r="A22" s="49"/>
      <c r="B22" s="49"/>
      <c r="C22" s="49"/>
      <c r="D22" s="46" t="s">
        <v>10</v>
      </c>
      <c r="E22" s="56" t="s">
        <v>27</v>
      </c>
      <c r="F22" s="56" t="s">
        <v>28</v>
      </c>
      <c r="G22" s="56" t="s">
        <v>29</v>
      </c>
      <c r="H22" s="56" t="s">
        <v>30</v>
      </c>
      <c r="I22" s="46" t="s">
        <v>14</v>
      </c>
      <c r="J22" s="46"/>
    </row>
    <row r="23" spans="1:10" s="2" customFormat="1" ht="15">
      <c r="A23" s="49"/>
      <c r="B23" s="49"/>
      <c r="C23" s="49"/>
      <c r="D23" s="46"/>
      <c r="E23" s="56"/>
      <c r="F23" s="56"/>
      <c r="G23" s="56"/>
      <c r="H23" s="56"/>
      <c r="I23" s="4" t="s">
        <v>31</v>
      </c>
      <c r="J23" s="4" t="s">
        <v>16</v>
      </c>
    </row>
    <row r="24" spans="1:10" s="2" customFormat="1" ht="15">
      <c r="A24" s="3" t="s">
        <v>32</v>
      </c>
      <c r="B24" s="8"/>
      <c r="C24" s="12"/>
      <c r="D24" s="4">
        <v>700</v>
      </c>
      <c r="E24" s="15"/>
      <c r="F24" s="5"/>
      <c r="G24" s="5"/>
      <c r="H24" s="5"/>
      <c r="I24" s="34">
        <f aca="true" t="shared" si="0" ref="I24:I29">IF((E24+F24+G24+H24)=0,"",E24+F24+G24+H24)</f>
      </c>
      <c r="J24" s="35">
        <f>IF((E24+F24+G24+H24)=0,"",D24*I24)</f>
      </c>
    </row>
    <row r="25" spans="1:10" s="2" customFormat="1" ht="15">
      <c r="A25" s="49" t="s">
        <v>33</v>
      </c>
      <c r="B25" s="8" t="s">
        <v>34</v>
      </c>
      <c r="C25" s="12"/>
      <c r="D25" s="50">
        <v>1100</v>
      </c>
      <c r="E25" s="15"/>
      <c r="F25" s="5"/>
      <c r="G25" s="5"/>
      <c r="H25" s="15"/>
      <c r="I25" s="34">
        <f t="shared" si="0"/>
      </c>
      <c r="J25" s="35">
        <f>IF((E25+F25+G25+H25)=0,"",D25*I25)</f>
      </c>
    </row>
    <row r="26" spans="1:10" s="2" customFormat="1" ht="15">
      <c r="A26" s="49"/>
      <c r="B26" s="8" t="s">
        <v>35</v>
      </c>
      <c r="C26" s="12"/>
      <c r="D26" s="51"/>
      <c r="E26" s="15"/>
      <c r="F26" s="5"/>
      <c r="G26" s="5"/>
      <c r="H26" s="15"/>
      <c r="I26" s="34">
        <f t="shared" si="0"/>
      </c>
      <c r="J26" s="35">
        <f>IF((E26+F26+G26+H26)=0,"",D25*I26)</f>
      </c>
    </row>
    <row r="27" spans="1:10" s="2" customFormat="1" ht="15">
      <c r="A27" s="49" t="s">
        <v>36</v>
      </c>
      <c r="B27" s="8" t="s">
        <v>34</v>
      </c>
      <c r="C27" s="12"/>
      <c r="D27" s="50">
        <v>1100</v>
      </c>
      <c r="E27" s="5"/>
      <c r="F27" s="5"/>
      <c r="G27" s="5"/>
      <c r="H27" s="15"/>
      <c r="I27" s="34">
        <f t="shared" si="0"/>
      </c>
      <c r="J27" s="35">
        <f>IF((E27+F27+G27+H27)=0,"",D27*I27)</f>
      </c>
    </row>
    <row r="28" spans="1:10" s="2" customFormat="1" ht="15">
      <c r="A28" s="49"/>
      <c r="B28" s="8" t="s">
        <v>35</v>
      </c>
      <c r="C28" s="12"/>
      <c r="D28" s="51"/>
      <c r="E28" s="5"/>
      <c r="F28" s="5"/>
      <c r="G28" s="5"/>
      <c r="H28" s="15"/>
      <c r="I28" s="34">
        <f t="shared" si="0"/>
      </c>
      <c r="J28" s="35">
        <f>IF((E28+F28+G28+H28)=0,"",D27*I28)</f>
      </c>
    </row>
    <row r="29" spans="1:10" s="2" customFormat="1" ht="15">
      <c r="A29" s="3" t="s">
        <v>37</v>
      </c>
      <c r="B29" s="8" t="s">
        <v>38</v>
      </c>
      <c r="C29" s="12"/>
      <c r="D29" s="4">
        <v>800</v>
      </c>
      <c r="E29" s="15"/>
      <c r="F29" s="5"/>
      <c r="G29" s="5"/>
      <c r="H29" s="15"/>
      <c r="I29" s="34">
        <f t="shared" si="0"/>
      </c>
      <c r="J29" s="35">
        <f>IF((E29+F29+G29+H29)=0,"",D29*I29)</f>
      </c>
    </row>
    <row r="30" s="2" customFormat="1" ht="13.5" customHeight="1">
      <c r="J30" s="16">
        <f>IF(SUM(I24:I29)=0,"",SUM(J24:J29))</f>
      </c>
    </row>
    <row r="31" s="2" customFormat="1" ht="15">
      <c r="A31" s="14" t="s">
        <v>39</v>
      </c>
    </row>
    <row r="32" spans="1:10" s="2" customFormat="1" ht="15">
      <c r="A32" s="17" t="s">
        <v>40</v>
      </c>
      <c r="B32" s="11"/>
      <c r="C32" s="39" t="s">
        <v>27</v>
      </c>
      <c r="D32" s="39" t="s">
        <v>28</v>
      </c>
      <c r="E32" s="40" t="s">
        <v>29</v>
      </c>
      <c r="F32" s="40" t="s">
        <v>30</v>
      </c>
      <c r="G32" s="40" t="s">
        <v>41</v>
      </c>
      <c r="H32" s="46" t="s">
        <v>42</v>
      </c>
      <c r="I32" s="46"/>
      <c r="J32" s="4" t="s">
        <v>43</v>
      </c>
    </row>
    <row r="33" spans="1:10" s="2" customFormat="1" ht="15">
      <c r="A33" s="8" t="s">
        <v>44</v>
      </c>
      <c r="B33" s="11"/>
      <c r="C33" s="18"/>
      <c r="D33" s="5"/>
      <c r="E33" s="18"/>
      <c r="F33" s="18"/>
      <c r="G33" s="34">
        <f aca="true" t="shared" si="1" ref="G33:G38">IF(SUM(C33:F33)=0,"",SUM(C33:F33))</f>
      </c>
      <c r="H33" s="46">
        <v>700</v>
      </c>
      <c r="I33" s="46"/>
      <c r="J33" s="35">
        <f aca="true" t="shared" si="2" ref="J33:J38">IF(SUM(C33:F33)=0,"",G33*(H33+I33))</f>
      </c>
    </row>
    <row r="34" spans="1:10" s="2" customFormat="1" ht="15">
      <c r="A34" s="8" t="s">
        <v>45</v>
      </c>
      <c r="B34" s="11"/>
      <c r="C34" s="18"/>
      <c r="D34" s="5"/>
      <c r="E34" s="18"/>
      <c r="F34" s="18"/>
      <c r="G34" s="34">
        <f t="shared" si="1"/>
      </c>
      <c r="H34" s="46">
        <v>550</v>
      </c>
      <c r="I34" s="46"/>
      <c r="J34" s="35">
        <f t="shared" si="2"/>
      </c>
    </row>
    <row r="35" spans="1:10" s="2" customFormat="1" ht="15">
      <c r="A35" s="8" t="s">
        <v>46</v>
      </c>
      <c r="B35" s="11"/>
      <c r="C35" s="18"/>
      <c r="D35" s="5"/>
      <c r="E35" s="18"/>
      <c r="F35" s="18"/>
      <c r="G35" s="34">
        <f t="shared" si="1"/>
      </c>
      <c r="H35" s="46">
        <v>700</v>
      </c>
      <c r="I35" s="46"/>
      <c r="J35" s="35">
        <f t="shared" si="2"/>
      </c>
    </row>
    <row r="36" spans="1:10" s="2" customFormat="1" ht="15">
      <c r="A36" s="8" t="s">
        <v>47</v>
      </c>
      <c r="B36" s="11"/>
      <c r="C36" s="18"/>
      <c r="D36" s="5"/>
      <c r="E36" s="18"/>
      <c r="F36" s="18"/>
      <c r="G36" s="34">
        <f t="shared" si="1"/>
      </c>
      <c r="H36" s="46">
        <v>500</v>
      </c>
      <c r="I36" s="46"/>
      <c r="J36" s="35">
        <f t="shared" si="2"/>
      </c>
    </row>
    <row r="37" spans="1:10" s="2" customFormat="1" ht="15">
      <c r="A37" s="8" t="s">
        <v>48</v>
      </c>
      <c r="B37" s="11"/>
      <c r="C37" s="18"/>
      <c r="D37" s="5"/>
      <c r="E37" s="18"/>
      <c r="F37" s="18"/>
      <c r="G37" s="34">
        <f t="shared" si="1"/>
      </c>
      <c r="H37" s="46">
        <v>600</v>
      </c>
      <c r="I37" s="46"/>
      <c r="J37" s="35">
        <f t="shared" si="2"/>
      </c>
    </row>
    <row r="38" spans="1:10" s="2" customFormat="1" ht="15">
      <c r="A38" s="8" t="s">
        <v>49</v>
      </c>
      <c r="B38" s="11"/>
      <c r="C38" s="18"/>
      <c r="D38" s="18"/>
      <c r="E38" s="5"/>
      <c r="F38" s="18"/>
      <c r="G38" s="34">
        <f t="shared" si="1"/>
      </c>
      <c r="H38" s="46">
        <v>800</v>
      </c>
      <c r="I38" s="46"/>
      <c r="J38" s="35">
        <f t="shared" si="2"/>
      </c>
    </row>
    <row r="39" spans="1:10" s="2" customFormat="1" ht="15">
      <c r="A39" s="19"/>
      <c r="B39" s="19"/>
      <c r="C39" s="20"/>
      <c r="D39" s="20"/>
      <c r="E39" s="20"/>
      <c r="F39" s="20"/>
      <c r="G39" s="20"/>
      <c r="H39" s="47" t="s">
        <v>42</v>
      </c>
      <c r="I39" s="48"/>
      <c r="J39" s="20"/>
    </row>
    <row r="40" spans="1:10" s="2" customFormat="1" ht="57" customHeight="1">
      <c r="A40" s="21" t="s">
        <v>50</v>
      </c>
      <c r="B40" s="19"/>
      <c r="C40" s="37" t="s">
        <v>27</v>
      </c>
      <c r="D40" s="37" t="s">
        <v>28</v>
      </c>
      <c r="E40" s="38" t="s">
        <v>29</v>
      </c>
      <c r="F40" s="38" t="s">
        <v>30</v>
      </c>
      <c r="G40" s="38" t="s">
        <v>41</v>
      </c>
      <c r="H40" s="23" t="s">
        <v>51</v>
      </c>
      <c r="I40" s="23" t="s">
        <v>52</v>
      </c>
      <c r="J40" s="22" t="s">
        <v>43</v>
      </c>
    </row>
    <row r="41" spans="1:10" s="2" customFormat="1" ht="15">
      <c r="A41" s="8" t="s">
        <v>53</v>
      </c>
      <c r="B41" s="11"/>
      <c r="C41" s="24"/>
      <c r="D41" s="25"/>
      <c r="E41" s="5"/>
      <c r="F41" s="18"/>
      <c r="G41" s="34">
        <f>IF(SUM(C41:F41)=0,"",SUM(C41:F41))</f>
      </c>
      <c r="H41" s="9">
        <v>3500</v>
      </c>
      <c r="I41" s="26"/>
      <c r="J41" s="36">
        <f>IF(SUM(C41:F41)=0,"",G41*(H41+I41))</f>
      </c>
    </row>
    <row r="42" spans="1:10" s="2" customFormat="1" ht="15">
      <c r="A42" s="8" t="s">
        <v>54</v>
      </c>
      <c r="B42" s="11"/>
      <c r="C42" s="24"/>
      <c r="D42" s="25"/>
      <c r="E42" s="5"/>
      <c r="F42" s="18"/>
      <c r="G42" s="34">
        <f aca="true" t="shared" si="3" ref="G42:G53">IF(SUM(C42:F42)=0,"",SUM(C42:F42))</f>
      </c>
      <c r="H42" s="9">
        <v>5500</v>
      </c>
      <c r="I42" s="26"/>
      <c r="J42" s="36">
        <f aca="true" t="shared" si="4" ref="J42:J53">IF(SUM(C42:F42)=0,"",G42*(H42+I42))</f>
      </c>
    </row>
    <row r="43" spans="1:10" s="2" customFormat="1" ht="15">
      <c r="A43" s="8" t="s">
        <v>55</v>
      </c>
      <c r="B43" s="11"/>
      <c r="C43" s="18"/>
      <c r="D43" s="25"/>
      <c r="E43" s="5"/>
      <c r="F43" s="5"/>
      <c r="G43" s="34">
        <f t="shared" si="3"/>
      </c>
      <c r="H43" s="9">
        <v>10000</v>
      </c>
      <c r="I43" s="26"/>
      <c r="J43" s="36">
        <f t="shared" si="4"/>
      </c>
    </row>
    <row r="44" spans="1:10" s="2" customFormat="1" ht="15">
      <c r="A44" s="8" t="s">
        <v>56</v>
      </c>
      <c r="B44" s="11"/>
      <c r="C44" s="18"/>
      <c r="D44" s="25"/>
      <c r="E44" s="18"/>
      <c r="F44" s="18"/>
      <c r="G44" s="34">
        <f>IF(SUM(C44:F44)=0,"",SUM(C44:F44))</f>
      </c>
      <c r="H44" s="9">
        <v>6300</v>
      </c>
      <c r="I44" s="26"/>
      <c r="J44" s="36">
        <f t="shared" si="4"/>
      </c>
    </row>
    <row r="45" spans="1:10" s="2" customFormat="1" ht="15">
      <c r="A45" s="8" t="s">
        <v>57</v>
      </c>
      <c r="B45" s="11"/>
      <c r="C45" s="18"/>
      <c r="D45" s="18"/>
      <c r="E45" s="5"/>
      <c r="F45" s="18"/>
      <c r="G45" s="34">
        <f>IF(SUM(C45:F45)=0,"",SUM(C45:F45))</f>
      </c>
      <c r="H45" s="9">
        <v>2500</v>
      </c>
      <c r="I45" s="26"/>
      <c r="J45" s="36">
        <f t="shared" si="4"/>
      </c>
    </row>
    <row r="46" spans="1:10" s="2" customFormat="1" ht="15">
      <c r="A46" s="8" t="s">
        <v>58</v>
      </c>
      <c r="B46" s="11"/>
      <c r="C46" s="18"/>
      <c r="D46" s="18"/>
      <c r="E46" s="5"/>
      <c r="F46" s="18"/>
      <c r="G46" s="34">
        <f>IF(SUM(C46:F46)=0,"",SUM(C46:F46))</f>
      </c>
      <c r="H46" s="9">
        <v>1300</v>
      </c>
      <c r="I46" s="26"/>
      <c r="J46" s="36">
        <f t="shared" si="4"/>
      </c>
    </row>
    <row r="47" spans="1:10" s="2" customFormat="1" ht="15">
      <c r="A47" s="8" t="s">
        <v>59</v>
      </c>
      <c r="B47" s="11"/>
      <c r="C47" s="18"/>
      <c r="D47" s="18"/>
      <c r="E47" s="5"/>
      <c r="F47" s="18"/>
      <c r="G47" s="34">
        <f>IF(SUM(C47:F47)=0,"",SUM(C47:F47))</f>
      </c>
      <c r="H47" s="9">
        <v>1300</v>
      </c>
      <c r="I47" s="26"/>
      <c r="J47" s="36">
        <f t="shared" si="4"/>
      </c>
    </row>
    <row r="48" spans="1:10" s="2" customFormat="1" ht="15">
      <c r="A48" s="8" t="s">
        <v>60</v>
      </c>
      <c r="B48" s="11"/>
      <c r="C48" s="18"/>
      <c r="D48" s="25"/>
      <c r="E48" s="5"/>
      <c r="F48" s="18"/>
      <c r="G48" s="34">
        <f t="shared" si="3"/>
      </c>
      <c r="H48" s="27"/>
      <c r="I48" s="10">
        <v>2900</v>
      </c>
      <c r="J48" s="36">
        <f t="shared" si="4"/>
      </c>
    </row>
    <row r="49" spans="1:10" s="2" customFormat="1" ht="15">
      <c r="A49" s="8" t="s">
        <v>56</v>
      </c>
      <c r="B49" s="11"/>
      <c r="C49" s="18"/>
      <c r="D49" s="25"/>
      <c r="E49" s="18"/>
      <c r="F49" s="18"/>
      <c r="G49" s="34">
        <f t="shared" si="3"/>
      </c>
      <c r="H49" s="27"/>
      <c r="I49" s="10">
        <v>6600</v>
      </c>
      <c r="J49" s="36">
        <f t="shared" si="4"/>
      </c>
    </row>
    <row r="50" spans="1:10" s="2" customFormat="1" ht="15">
      <c r="A50" s="8" t="s">
        <v>57</v>
      </c>
      <c r="B50" s="11"/>
      <c r="C50" s="18"/>
      <c r="D50" s="18"/>
      <c r="E50" s="5"/>
      <c r="F50" s="18"/>
      <c r="G50" s="34">
        <f t="shared" si="3"/>
      </c>
      <c r="H50" s="27"/>
      <c r="I50" s="10">
        <v>3200</v>
      </c>
      <c r="J50" s="36">
        <f t="shared" si="4"/>
      </c>
    </row>
    <row r="51" spans="1:10" s="2" customFormat="1" ht="15">
      <c r="A51" s="8" t="s">
        <v>58</v>
      </c>
      <c r="B51" s="11"/>
      <c r="C51" s="18"/>
      <c r="D51" s="18"/>
      <c r="E51" s="5"/>
      <c r="F51" s="18"/>
      <c r="G51" s="34">
        <f t="shared" si="3"/>
      </c>
      <c r="H51" s="27"/>
      <c r="I51" s="10">
        <v>2000</v>
      </c>
      <c r="J51" s="36">
        <f t="shared" si="4"/>
      </c>
    </row>
    <row r="52" spans="1:10" s="2" customFormat="1" ht="15">
      <c r="A52" s="8" t="s">
        <v>59</v>
      </c>
      <c r="B52" s="11"/>
      <c r="C52" s="18"/>
      <c r="D52" s="18"/>
      <c r="E52" s="5"/>
      <c r="F52" s="18"/>
      <c r="G52" s="34">
        <f t="shared" si="3"/>
      </c>
      <c r="H52" s="27"/>
      <c r="I52" s="10">
        <v>2000</v>
      </c>
      <c r="J52" s="36">
        <f t="shared" si="4"/>
      </c>
    </row>
    <row r="53" spans="1:10" s="2" customFormat="1" ht="15">
      <c r="A53" s="8" t="s">
        <v>61</v>
      </c>
      <c r="B53" s="11"/>
      <c r="C53" s="18"/>
      <c r="D53" s="18"/>
      <c r="E53" s="5"/>
      <c r="F53" s="18"/>
      <c r="G53" s="34">
        <f t="shared" si="3"/>
      </c>
      <c r="H53" s="27"/>
      <c r="I53" s="10">
        <v>3600</v>
      </c>
      <c r="J53" s="36">
        <f t="shared" si="4"/>
      </c>
    </row>
    <row r="54" s="2" customFormat="1" ht="15">
      <c r="J54" s="16">
        <f>IF(SUM(G41:G53)=0,"",SUM(J33:J38)+SUM(J41:J53))</f>
      </c>
    </row>
    <row r="55" spans="1:2" s="2" customFormat="1" ht="15">
      <c r="A55" s="28" t="s">
        <v>62</v>
      </c>
      <c r="B55" s="13"/>
    </row>
    <row r="56" spans="1:2" s="2" customFormat="1" ht="15">
      <c r="A56" s="29" t="s">
        <v>63</v>
      </c>
      <c r="B56" s="30">
        <f>J12</f>
      </c>
    </row>
    <row r="57" spans="1:2" s="2" customFormat="1" ht="15">
      <c r="A57" s="29" t="s">
        <v>64</v>
      </c>
      <c r="B57" s="30">
        <f>J30</f>
      </c>
    </row>
    <row r="58" spans="1:2" s="2" customFormat="1" ht="15">
      <c r="A58" s="29" t="s">
        <v>65</v>
      </c>
      <c r="B58" s="30">
        <f>J54</f>
      </c>
    </row>
    <row r="59" spans="1:2" s="2" customFormat="1" ht="15">
      <c r="A59" s="13" t="s">
        <v>66</v>
      </c>
      <c r="B59" s="31">
        <f>IF(SUM(C12:H12)=0,"",SUM(B56:B58))</f>
      </c>
    </row>
    <row r="60" s="2" customFormat="1" ht="15"/>
    <row r="61" spans="1:10" s="2" customFormat="1" ht="15">
      <c r="A61" s="44" t="s">
        <v>67</v>
      </c>
      <c r="B61" s="44"/>
      <c r="C61" s="44"/>
      <c r="D61" s="44"/>
      <c r="E61" s="44"/>
      <c r="F61" s="44"/>
      <c r="G61" s="44"/>
      <c r="H61" s="44"/>
      <c r="I61" s="44"/>
      <c r="J61" s="44"/>
    </row>
    <row r="62" s="2" customFormat="1" ht="15"/>
    <row r="63" s="2" customFormat="1" ht="15">
      <c r="A63" s="14" t="s">
        <v>68</v>
      </c>
    </row>
    <row r="64" s="2" customFormat="1" ht="15">
      <c r="A64" s="32" t="s">
        <v>69</v>
      </c>
    </row>
    <row r="65" s="2" customFormat="1" ht="15">
      <c r="A65" s="32" t="s">
        <v>70</v>
      </c>
    </row>
    <row r="66" s="2" customFormat="1" ht="15">
      <c r="A66" s="32" t="s">
        <v>71</v>
      </c>
    </row>
    <row r="67" s="2" customFormat="1" ht="15"/>
    <row r="68" s="2" customFormat="1" ht="15">
      <c r="A68" s="2" t="s">
        <v>72</v>
      </c>
    </row>
    <row r="69" s="2" customFormat="1" ht="15">
      <c r="A69" s="2" t="s">
        <v>73</v>
      </c>
    </row>
    <row r="70" s="2" customFormat="1" ht="15">
      <c r="A70" s="2" t="s">
        <v>74</v>
      </c>
    </row>
    <row r="71" s="2" customFormat="1" ht="15">
      <c r="L71" s="1"/>
    </row>
    <row r="72" spans="5:12" s="2" customFormat="1" ht="15">
      <c r="E72" s="33" t="s">
        <v>75</v>
      </c>
      <c r="G72" s="45" t="s">
        <v>76</v>
      </c>
      <c r="H72" s="45"/>
      <c r="I72" s="45"/>
      <c r="J72" s="45"/>
      <c r="L72" s="1"/>
    </row>
  </sheetData>
  <sheetProtection password="DACF" sheet="1" objects="1" scenarios="1" selectLockedCells="1"/>
  <mergeCells count="50">
    <mergeCell ref="A1:J1"/>
    <mergeCell ref="B5:J5"/>
    <mergeCell ref="B6:J6"/>
    <mergeCell ref="B7:J7"/>
    <mergeCell ref="B8:J8"/>
    <mergeCell ref="C9:J9"/>
    <mergeCell ref="A10:A11"/>
    <mergeCell ref="B10:B11"/>
    <mergeCell ref="C10:D11"/>
    <mergeCell ref="E10:F11"/>
    <mergeCell ref="G10:H11"/>
    <mergeCell ref="I10:J10"/>
    <mergeCell ref="C12:D12"/>
    <mergeCell ref="E12:F12"/>
    <mergeCell ref="G12:H12"/>
    <mergeCell ref="A13:A14"/>
    <mergeCell ref="B13:B14"/>
    <mergeCell ref="C13:C14"/>
    <mergeCell ref="D13:D14"/>
    <mergeCell ref="E13:E14"/>
    <mergeCell ref="F13:F14"/>
    <mergeCell ref="G13:G14"/>
    <mergeCell ref="H13:H14"/>
    <mergeCell ref="I13:J13"/>
    <mergeCell ref="I14:J14"/>
    <mergeCell ref="I15:J15"/>
    <mergeCell ref="B17:J17"/>
    <mergeCell ref="A19:J19"/>
    <mergeCell ref="A22:C23"/>
    <mergeCell ref="D22:D23"/>
    <mergeCell ref="E22:E23"/>
    <mergeCell ref="F22:F23"/>
    <mergeCell ref="G22:G23"/>
    <mergeCell ref="H22:H23"/>
    <mergeCell ref="I22:J22"/>
    <mergeCell ref="H34:I34"/>
    <mergeCell ref="H35:I35"/>
    <mergeCell ref="A25:A26"/>
    <mergeCell ref="D25:D26"/>
    <mergeCell ref="A27:A28"/>
    <mergeCell ref="D27:D28"/>
    <mergeCell ref="L4:L5"/>
    <mergeCell ref="A61:J61"/>
    <mergeCell ref="G72:J72"/>
    <mergeCell ref="H36:I36"/>
    <mergeCell ref="H37:I37"/>
    <mergeCell ref="H38:I38"/>
    <mergeCell ref="H39:I39"/>
    <mergeCell ref="H32:I32"/>
    <mergeCell ref="H33:I33"/>
  </mergeCells>
  <printOptions/>
  <pageMargins left="0.2362204724409449" right="0.15748031496062992" top="0.31496062992125984" bottom="0.21" header="0.31496062992125984" footer="0.21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2012-03-09T19:20:43Z</cp:lastPrinted>
  <dcterms:created xsi:type="dcterms:W3CDTF">2012-03-09T11:23:35Z</dcterms:created>
  <dcterms:modified xsi:type="dcterms:W3CDTF">2012-03-10T09:59:39Z</dcterms:modified>
  <cp:category/>
  <cp:version/>
  <cp:contentType/>
  <cp:contentStatus/>
</cp:coreProperties>
</file>